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3B21C0F7-A8B8-4912-A81F-76859DDC4A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5.1. Đất ở tại nông thôn" sheetId="16" r:id="rId1"/>
    <sheet name="55.2. Đất TMDV tại nông thôn" sheetId="14" r:id="rId2"/>
    <sheet name="55.3. Đất SXPNN tại nông thôn" sheetId="18" r:id="rId3"/>
    <sheet name="55.4. Đất NN" sheetId="15" r:id="rId4"/>
  </sheets>
  <definedNames>
    <definedName name="_xlnm.Print_Titles" localSheetId="0">'55.1. Đất ở tại nông thôn'!$7:$8</definedName>
    <definedName name="_xlnm.Print_Titles" localSheetId="1">'55.2. Đất TMDV tại nông thôn'!$7:$8</definedName>
    <definedName name="_xlnm.Print_Titles" localSheetId="2">'55.3. Đất SXPNN tại nông thôn'!$7:$8</definedName>
    <definedName name="_xlnm.Print_Area" localSheetId="0">'55.1. Đất ở tại nông thôn'!$A$1:$H$26</definedName>
    <definedName name="_xlnm.Print_Area" localSheetId="1">'55.2. Đất TMDV tại nông thôn'!$A$1:$H$26</definedName>
    <definedName name="_xlnm.Print_Area" localSheetId="2">'55.3. Đất SXPNN tại nông thôn'!$A$1:$H$26</definedName>
    <definedName name="_xlnm.Print_Area" localSheetId="3">'55.4. Đất NN'!$A$1:$E$49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8" l="1"/>
  <c r="E18" i="18"/>
  <c r="E19" i="18"/>
  <c r="E20" i="18"/>
  <c r="F16" i="18"/>
  <c r="G16" i="18"/>
  <c r="E16" i="18"/>
  <c r="E12" i="18"/>
  <c r="G12" i="18"/>
  <c r="G20" i="18"/>
  <c r="G19" i="18"/>
  <c r="F18" i="18"/>
  <c r="G17" i="18"/>
  <c r="F16" i="14"/>
  <c r="G16" i="14"/>
  <c r="E16" i="14"/>
  <c r="E17" i="14"/>
  <c r="E18" i="14"/>
  <c r="E19" i="14"/>
  <c r="E20" i="14"/>
  <c r="E12" i="14"/>
  <c r="G12" i="14" s="1"/>
  <c r="G20" i="14"/>
  <c r="G19" i="14"/>
  <c r="G18" i="14"/>
  <c r="G17" i="14"/>
  <c r="G20" i="16"/>
  <c r="F20" i="16"/>
  <c r="G19" i="16"/>
  <c r="F19" i="16"/>
  <c r="G18" i="16"/>
  <c r="F18" i="16"/>
  <c r="G17" i="16"/>
  <c r="F17" i="16"/>
  <c r="G12" i="16"/>
  <c r="F12" i="16"/>
  <c r="B49" i="15"/>
  <c r="B48" i="15"/>
  <c r="B41" i="15"/>
  <c r="B32" i="15"/>
  <c r="B23" i="15"/>
  <c r="A11" i="15"/>
  <c r="A12" i="15" s="1"/>
  <c r="A13" i="15" s="1"/>
  <c r="A14" i="15" s="1"/>
  <c r="E25" i="18"/>
  <c r="E25" i="14"/>
  <c r="G22" i="16"/>
  <c r="F22" i="16"/>
  <c r="G16" i="16"/>
  <c r="F16" i="16"/>
  <c r="H15" i="16"/>
  <c r="G15" i="16"/>
  <c r="F15" i="16"/>
  <c r="H14" i="16"/>
  <c r="G14" i="16"/>
  <c r="F14" i="16"/>
  <c r="G11" i="16"/>
  <c r="F11" i="16"/>
  <c r="G10" i="16"/>
  <c r="F10" i="16"/>
  <c r="E11" i="18"/>
  <c r="E26" i="18"/>
  <c r="E26" i="14"/>
  <c r="E22" i="18"/>
  <c r="E15" i="18"/>
  <c r="H15" i="18" s="1"/>
  <c r="E14" i="18"/>
  <c r="H14" i="18" s="1"/>
  <c r="E22" i="14"/>
  <c r="E15" i="14"/>
  <c r="F15" i="14" s="1"/>
  <c r="E14" i="14"/>
  <c r="H14" i="14" s="1"/>
  <c r="F12" i="18" l="1"/>
  <c r="G18" i="18"/>
  <c r="F17" i="18"/>
  <c r="F19" i="18"/>
  <c r="F20" i="18"/>
  <c r="F12" i="14"/>
  <c r="F17" i="14"/>
  <c r="F19" i="14"/>
  <c r="F20" i="14"/>
  <c r="F18" i="14"/>
  <c r="E11" i="14"/>
  <c r="G11" i="14" s="1"/>
  <c r="F22" i="18"/>
  <c r="G22" i="18"/>
  <c r="F14" i="18"/>
  <c r="G14" i="18"/>
  <c r="F15" i="18"/>
  <c r="G15" i="18"/>
  <c r="F22" i="14"/>
  <c r="F11" i="18"/>
  <c r="F14" i="14"/>
  <c r="G11" i="18"/>
  <c r="G14" i="14"/>
  <c r="G15" i="14"/>
  <c r="H15" i="14"/>
  <c r="G22" i="14"/>
  <c r="F11" i="14" l="1"/>
  <c r="E10" i="14"/>
  <c r="E10" i="18" l="1"/>
  <c r="G10" i="18" s="1"/>
  <c r="F10" i="14"/>
  <c r="F10" i="18" l="1"/>
  <c r="G10" i="14"/>
  <c r="B47" i="15" l="1"/>
  <c r="B46" i="15"/>
  <c r="A46" i="15"/>
  <c r="B40" i="15"/>
  <c r="B39" i="15"/>
  <c r="B38" i="15"/>
  <c r="A38" i="15"/>
  <c r="A39" i="15" s="1"/>
  <c r="A40" i="15" s="1"/>
  <c r="A41" i="15" s="1"/>
  <c r="B31" i="15"/>
  <c r="B30" i="15"/>
  <c r="B29" i="15"/>
  <c r="A29" i="15"/>
  <c r="A30" i="15" s="1"/>
  <c r="A31" i="15" s="1"/>
  <c r="A32" i="15" s="1"/>
  <c r="B22" i="15"/>
  <c r="B21" i="15"/>
  <c r="B20" i="15"/>
  <c r="A20" i="15"/>
  <c r="A21" i="15" s="1"/>
  <c r="A22" i="15" s="1"/>
  <c r="A23" i="15" s="1"/>
  <c r="A47" i="15" l="1"/>
  <c r="A48" i="15" s="1"/>
  <c r="A49" i="15" s="1"/>
</calcChain>
</file>

<file path=xl/sharedStrings.xml><?xml version="1.0" encoding="utf-8"?>
<sst xmlns="http://schemas.openxmlformats.org/spreadsheetml/2006/main" count="246" uniqueCount="81">
  <si>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</si>
  <si>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</si>
  <si>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</si>
  <si>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</si>
  <si>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</si>
  <si>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</si>
  <si>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</si>
  <si>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</si>
  <si>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</si>
  <si>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</si>
  <si>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</si>
  <si>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</si>
  <si>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</si>
  <si>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</si>
  <si>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</si>
  <si>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</si>
  <si>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</si>
  <si>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</si>
  <si>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</si>
  <si>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</si>
  <si>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</si>
  <si>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</si>
  <si>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</si>
  <si>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</si>
  <si>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</si>
  <si>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</si>
  <si>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 xml:space="preserve">  </t>
  </si>
  <si>
    <t xml:space="preserve"> </t>
  </si>
  <si>
    <t>1.1</t>
  </si>
  <si>
    <t>1.2</t>
  </si>
  <si>
    <t>1.3</t>
  </si>
  <si>
    <t>Giá đất thương mại, dịch vụ</t>
  </si>
  <si>
    <t>Giá đất cơ sở sản xuất phi nông nghiệp</t>
  </si>
  <si>
    <t>55. Xã Nhân Lý</t>
  </si>
  <si>
    <t>Xã Nhân Lý cũ</t>
  </si>
  <si>
    <t>Đường tỉnh ĐT.234</t>
  </si>
  <si>
    <t>Từ Km28+300 (ngã ba đường đi Lâm Sơn)</t>
  </si>
  <si>
    <t>Đến Km28+800</t>
  </si>
  <si>
    <t>Khu vực ngã ba Quốc lộ 1 đường rẽ xã Lâm Sơn thuộc thôn Lạng Giai A, Lạng Giai B</t>
  </si>
  <si>
    <t>Từ cầu Pắc Re +250m về phía bắc</t>
  </si>
  <si>
    <t>Đến đường vào lò đốt rác Công ty TNHH xây dựng Thành Linh; từ ngã ba hướng rẽ đi xã Lâm Sơn +200m).</t>
  </si>
  <si>
    <t>Xã Mai Sao cũ</t>
  </si>
  <si>
    <t>Từ Km33+600 (đỉnh dốc rẽ vào trụ sở UBND Xã)</t>
  </si>
  <si>
    <t>Đến Km34+100 (đầu cầu phía Bắc cầu Lạng Nắc)</t>
  </si>
  <si>
    <t>Đường tỉnh ĐT.234 (hướng Lạng Sơn - Hà Nội bên phải đường)</t>
  </si>
  <si>
    <t>Từ Km35+100</t>
  </si>
  <si>
    <t>Đến Km35+390</t>
  </si>
  <si>
    <t>Đường tỉnh ĐT.234 (hướng Lạng Sơn - Hà Nội bên trái đường)</t>
  </si>
  <si>
    <t>Xã Bắc Thủy cũ</t>
  </si>
  <si>
    <t>Đường huyện 80a</t>
  </si>
  <si>
    <t>Từ giáp đường tỉnh 234</t>
  </si>
  <si>
    <t>Đến giáp Thôn Nà Pất, Xã Vân Thủy</t>
  </si>
  <si>
    <t>Đường tỉnh 234</t>
  </si>
  <si>
    <t xml:space="preserve">Đường huyện 83 </t>
  </si>
  <si>
    <t>Đường Quốc lộ 1</t>
  </si>
  <si>
    <t>Đường tỉnh 238</t>
  </si>
  <si>
    <t>Từ Km35 +390</t>
  </si>
  <si>
    <t>đến tiếp giáp địa giới thị trấn Đồng Mỏ (giáp ranh khu Đoàn Kết)</t>
  </si>
  <si>
    <t>Từ Km32 + 100</t>
  </si>
  <si>
    <t>Đến Km32+850</t>
  </si>
  <si>
    <t>Từ Km00</t>
  </si>
  <si>
    <t>Đến Km04 + 300 (đến sân Hang Gió)</t>
  </si>
  <si>
    <t>Từ Km45+100 (Từ giáp ranh Xã Nhân Lý)</t>
  </si>
  <si>
    <t>Đến Km48+200 (đến khu Đoàn Kết TT Đồng Mỏ)</t>
  </si>
  <si>
    <t>Từ Km 31+300 (tiếp giáp đường Quốc lộ 1)</t>
  </si>
  <si>
    <t>Km28+200 (giáp đất Xã Lâm Sơn)</t>
  </si>
  <si>
    <t>BẢNG 55.2: BẢNG GIÁ ĐẤT THƯƠNG MẠI, DỊCH VỤ TẠI NÔNG THÔN</t>
  </si>
  <si>
    <t>BẢNG 55.1: BẢNG GIÁ ĐẤT Ở TẠI NÔNG THÔN</t>
  </si>
  <si>
    <t>Xã Lâm Sơn cũ</t>
  </si>
  <si>
    <t>BẢNG 55.4: BẢNG GIÁ ĐẤT NÔNG NGHIỆP</t>
  </si>
  <si>
    <t>2.1</t>
  </si>
  <si>
    <t>2.2</t>
  </si>
  <si>
    <t>2.3</t>
  </si>
  <si>
    <t>2.4</t>
  </si>
  <si>
    <t>2.5</t>
  </si>
  <si>
    <t>2.6</t>
  </si>
  <si>
    <t>2.7</t>
  </si>
  <si>
    <t>3.1</t>
  </si>
  <si>
    <t>Xã Nhân Lý, xã Mai Sao cũ</t>
  </si>
  <si>
    <t>Xã Bắc Thủy, xã Lâm Sơn cũ</t>
  </si>
  <si>
    <t>BẢNG 55.3: BẢNG GIÁ ĐẤT CƠ SỞ SẢN XUẤT PHI NÔNG NGHIỆP TẠI NÔNG THÔN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</si>
</sst>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61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3" t="s">
        <v>33</v>
      </c>
      <c r="B2" s="43"/>
      <c r="C2" s="12"/>
      <c r="D2" s="12"/>
      <c r="E2" s="13"/>
      <c r="F2" s="13"/>
      <c r="G2" s="44" t="s">
        <v>19</v>
      </c>
      <c r="H2" s="44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5" t="s">
        <v>67</v>
      </c>
      <c r="B4" s="45"/>
      <c r="C4" s="45"/>
      <c r="D4" s="45"/>
      <c r="E4" s="45"/>
      <c r="F4" s="45"/>
      <c r="G4" s="45"/>
      <c r="H4" s="45"/>
    </row>
    <row r="5" spans="1:8" ht="15.75" x14ac:dyDescent="0.25">
      <c r="A5" s="46" t="s">
        <v>18</v>
      </c>
      <c r="B5" s="46"/>
      <c r="C5" s="46"/>
      <c r="D5" s="46"/>
      <c r="E5" s="46"/>
      <c r="F5" s="46"/>
      <c r="G5" s="46"/>
      <c r="H5" s="46"/>
    </row>
    <row r="6" spans="1:8" ht="15.75" x14ac:dyDescent="0.25">
      <c r="A6" s="47" t="s">
        <v>4</v>
      </c>
      <c r="B6" s="47"/>
      <c r="C6" s="47"/>
      <c r="D6" s="47"/>
      <c r="E6" s="47"/>
      <c r="F6" s="47"/>
      <c r="G6" s="47"/>
      <c r="H6" s="47"/>
    </row>
    <row r="7" spans="1:8" ht="15.75" x14ac:dyDescent="0.25">
      <c r="A7" s="48" t="s">
        <v>0</v>
      </c>
      <c r="B7" s="48" t="s">
        <v>1</v>
      </c>
      <c r="C7" s="48" t="s">
        <v>2</v>
      </c>
      <c r="D7" s="48"/>
      <c r="E7" s="48" t="s">
        <v>17</v>
      </c>
      <c r="F7" s="48"/>
      <c r="G7" s="48"/>
      <c r="H7" s="48"/>
    </row>
    <row r="8" spans="1:8" ht="15.75" x14ac:dyDescent="0.25">
      <c r="A8" s="48"/>
      <c r="B8" s="48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" customHeight="1" x14ac:dyDescent="0.25">
      <c r="A9" s="2">
        <v>1</v>
      </c>
      <c r="B9" s="29" t="s">
        <v>34</v>
      </c>
      <c r="C9" s="30"/>
      <c r="D9" s="30"/>
      <c r="E9" s="14"/>
      <c r="F9" s="14"/>
      <c r="G9" s="14"/>
      <c r="H9" s="14"/>
    </row>
    <row r="10" spans="1:8" ht="30.95" customHeight="1" x14ac:dyDescent="0.25">
      <c r="A10" s="1" t="s">
        <v>28</v>
      </c>
      <c r="B10" s="31" t="s">
        <v>35</v>
      </c>
      <c r="C10" s="31" t="s">
        <v>36</v>
      </c>
      <c r="D10" s="32" t="s">
        <v>37</v>
      </c>
      <c r="E10" s="6">
        <v>600000</v>
      </c>
      <c r="F10" s="23">
        <f>+E10*0.6</f>
        <v>360000</v>
      </c>
      <c r="G10" s="23">
        <f>+E10*0.4</f>
        <v>240000</v>
      </c>
      <c r="H10" s="23"/>
    </row>
    <row r="11" spans="1:8" ht="78.599999999999994" customHeight="1" x14ac:dyDescent="0.25">
      <c r="A11" s="1" t="s">
        <v>29</v>
      </c>
      <c r="B11" s="27" t="s">
        <v>38</v>
      </c>
      <c r="C11" s="27" t="s">
        <v>39</v>
      </c>
      <c r="D11" s="27" t="s">
        <v>40</v>
      </c>
      <c r="E11" s="6">
        <v>600000</v>
      </c>
      <c r="F11" s="23">
        <f>+E11*0.6</f>
        <v>360000</v>
      </c>
      <c r="G11" s="23">
        <f>+E11*0.4</f>
        <v>240000</v>
      </c>
      <c r="H11" s="23"/>
    </row>
    <row r="12" spans="1:8" ht="31.5" x14ac:dyDescent="0.25">
      <c r="A12" s="4" t="s">
        <v>30</v>
      </c>
      <c r="B12" s="27" t="s">
        <v>55</v>
      </c>
      <c r="C12" s="27" t="s">
        <v>64</v>
      </c>
      <c r="D12" s="27" t="s">
        <v>65</v>
      </c>
      <c r="E12" s="6">
        <v>600000</v>
      </c>
      <c r="F12" s="23">
        <f>+E12*0.6</f>
        <v>360000</v>
      </c>
      <c r="G12" s="23">
        <f>+E12*0.4</f>
        <v>240000</v>
      </c>
      <c r="H12" s="23"/>
    </row>
    <row r="13" spans="1:8" ht="15.75" x14ac:dyDescent="0.25">
      <c r="A13" s="2">
        <v>2</v>
      </c>
      <c r="B13" s="29" t="s">
        <v>41</v>
      </c>
      <c r="C13" s="30"/>
      <c r="D13" s="30"/>
      <c r="E13" s="35"/>
      <c r="F13" s="34"/>
      <c r="G13" s="34"/>
      <c r="H13" s="34"/>
    </row>
    <row r="14" spans="1:8" ht="30.95" customHeight="1" x14ac:dyDescent="0.25">
      <c r="A14" s="1" t="s">
        <v>70</v>
      </c>
      <c r="B14" s="31" t="s">
        <v>35</v>
      </c>
      <c r="C14" s="31" t="s">
        <v>42</v>
      </c>
      <c r="D14" s="31" t="s">
        <v>43</v>
      </c>
      <c r="E14" s="6">
        <v>600000</v>
      </c>
      <c r="F14" s="23">
        <f t="shared" ref="F14:F20" si="0">+E14*0.6</f>
        <v>360000</v>
      </c>
      <c r="G14" s="23">
        <f t="shared" ref="G14:G20" si="1">+E14*0.4</f>
        <v>240000</v>
      </c>
      <c r="H14" s="23">
        <f t="shared" ref="H14:H15" si="2">+E14*0.2</f>
        <v>120000</v>
      </c>
    </row>
    <row r="15" spans="1:8" ht="47.25" x14ac:dyDescent="0.25">
      <c r="A15" s="1" t="s">
        <v>71</v>
      </c>
      <c r="B15" s="31" t="s">
        <v>44</v>
      </c>
      <c r="C15" s="31" t="s">
        <v>45</v>
      </c>
      <c r="D15" s="31" t="s">
        <v>46</v>
      </c>
      <c r="E15" s="6">
        <v>1200000</v>
      </c>
      <c r="F15" s="23">
        <f t="shared" si="0"/>
        <v>720000</v>
      </c>
      <c r="G15" s="23">
        <f t="shared" si="1"/>
        <v>480000</v>
      </c>
      <c r="H15" s="23">
        <f t="shared" si="2"/>
        <v>240000</v>
      </c>
    </row>
    <row r="16" spans="1:8" ht="47.25" x14ac:dyDescent="0.25">
      <c r="A16" s="1" t="s">
        <v>72</v>
      </c>
      <c r="B16" s="31" t="s">
        <v>47</v>
      </c>
      <c r="C16" s="31" t="s">
        <v>45</v>
      </c>
      <c r="D16" s="31" t="s">
        <v>46</v>
      </c>
      <c r="E16" s="6">
        <v>300000</v>
      </c>
      <c r="F16" s="23">
        <f t="shared" si="0"/>
        <v>180000</v>
      </c>
      <c r="G16" s="23">
        <f t="shared" si="1"/>
        <v>120000</v>
      </c>
      <c r="H16" s="23"/>
    </row>
    <row r="17" spans="1:8" ht="47.25" x14ac:dyDescent="0.25">
      <c r="A17" s="1" t="s">
        <v>73</v>
      </c>
      <c r="B17" s="27" t="s">
        <v>52</v>
      </c>
      <c r="C17" s="27" t="s">
        <v>56</v>
      </c>
      <c r="D17" s="27" t="s">
        <v>57</v>
      </c>
      <c r="E17" s="6">
        <v>900000</v>
      </c>
      <c r="F17" s="23">
        <f t="shared" si="0"/>
        <v>540000</v>
      </c>
      <c r="G17" s="23">
        <f t="shared" si="1"/>
        <v>360000</v>
      </c>
      <c r="H17" s="23"/>
    </row>
    <row r="18" spans="1:8" ht="15.75" x14ac:dyDescent="0.25">
      <c r="A18" s="1" t="s">
        <v>74</v>
      </c>
      <c r="B18" s="27" t="s">
        <v>52</v>
      </c>
      <c r="C18" s="27" t="s">
        <v>58</v>
      </c>
      <c r="D18" s="27" t="s">
        <v>59</v>
      </c>
      <c r="E18" s="6">
        <v>1100000</v>
      </c>
      <c r="F18" s="23">
        <f t="shared" si="0"/>
        <v>660000</v>
      </c>
      <c r="G18" s="23">
        <f t="shared" si="1"/>
        <v>440000</v>
      </c>
      <c r="H18" s="23"/>
    </row>
    <row r="19" spans="1:8" ht="31.5" x14ac:dyDescent="0.25">
      <c r="A19" s="1" t="s">
        <v>75</v>
      </c>
      <c r="B19" s="33" t="s">
        <v>53</v>
      </c>
      <c r="C19" s="27" t="s">
        <v>60</v>
      </c>
      <c r="D19" s="27" t="s">
        <v>61</v>
      </c>
      <c r="E19" s="6">
        <v>500000</v>
      </c>
      <c r="F19" s="23">
        <f t="shared" si="0"/>
        <v>300000</v>
      </c>
      <c r="G19" s="23">
        <f t="shared" si="1"/>
        <v>200000</v>
      </c>
      <c r="H19" s="23"/>
    </row>
    <row r="20" spans="1:8" ht="31.5" x14ac:dyDescent="0.25">
      <c r="A20" s="1" t="s">
        <v>76</v>
      </c>
      <c r="B20" s="27" t="s">
        <v>54</v>
      </c>
      <c r="C20" s="27" t="s">
        <v>62</v>
      </c>
      <c r="D20" s="27" t="s">
        <v>63</v>
      </c>
      <c r="E20" s="6">
        <v>1100000</v>
      </c>
      <c r="F20" s="23">
        <f t="shared" si="0"/>
        <v>660000</v>
      </c>
      <c r="G20" s="23">
        <f t="shared" si="1"/>
        <v>440000</v>
      </c>
      <c r="H20" s="23"/>
    </row>
    <row r="21" spans="1:8" ht="15.75" x14ac:dyDescent="0.25">
      <c r="A21" s="2">
        <v>3</v>
      </c>
      <c r="B21" s="29" t="s">
        <v>48</v>
      </c>
      <c r="C21" s="30"/>
      <c r="D21" s="30"/>
      <c r="E21" s="35"/>
      <c r="F21" s="34"/>
      <c r="G21" s="34"/>
      <c r="H21" s="34"/>
    </row>
    <row r="22" spans="1:8" ht="31.5" x14ac:dyDescent="0.25">
      <c r="A22" s="4" t="s">
        <v>77</v>
      </c>
      <c r="B22" s="33" t="s">
        <v>49</v>
      </c>
      <c r="C22" s="27" t="s">
        <v>50</v>
      </c>
      <c r="D22" s="27" t="s">
        <v>51</v>
      </c>
      <c r="E22" s="6">
        <v>600000</v>
      </c>
      <c r="F22" s="23">
        <f>+E22*0.6</f>
        <v>360000</v>
      </c>
      <c r="G22" s="23">
        <f>+E22*0.4</f>
        <v>240000</v>
      </c>
      <c r="H22" s="23"/>
    </row>
    <row r="23" spans="1:8" ht="15.75" x14ac:dyDescent="0.25">
      <c r="A23" s="42" t="s">
        <v>20</v>
      </c>
      <c r="B23" s="42"/>
      <c r="C23" s="42"/>
      <c r="D23" s="42"/>
      <c r="E23" s="42"/>
      <c r="F23" s="42"/>
      <c r="G23" s="42"/>
      <c r="H23" s="42"/>
    </row>
    <row r="24" spans="1:8" ht="15.75" x14ac:dyDescent="0.25">
      <c r="A24" s="41" t="s">
        <v>7</v>
      </c>
      <c r="B24" s="41"/>
      <c r="C24" s="41"/>
      <c r="D24" s="41"/>
      <c r="E24" s="41"/>
      <c r="F24" s="41"/>
      <c r="G24" s="41"/>
      <c r="H24" s="41"/>
    </row>
    <row r="25" spans="1:8" ht="31.5" x14ac:dyDescent="0.25">
      <c r="A25" s="4">
        <v>1</v>
      </c>
      <c r="B25" s="31" t="s">
        <v>78</v>
      </c>
      <c r="C25" s="26"/>
      <c r="D25" s="26"/>
      <c r="E25" s="36">
        <v>175000</v>
      </c>
      <c r="F25" s="26"/>
      <c r="G25" s="26"/>
      <c r="H25" s="26"/>
    </row>
    <row r="26" spans="1:8" ht="31.5" x14ac:dyDescent="0.25">
      <c r="A26" s="4">
        <v>2</v>
      </c>
      <c r="B26" s="31" t="s">
        <v>79</v>
      </c>
      <c r="C26" s="28"/>
      <c r="D26" s="28"/>
      <c r="E26" s="36">
        <v>140000</v>
      </c>
      <c r="F26" s="15"/>
      <c r="G26" s="15"/>
      <c r="H26" s="15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</sheetData>
  <mergeCells count="11">
    <mergeCell ref="A24:H24"/>
    <mergeCell ref="A23:H23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honeticPr fontId="9" type="noConversion"/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61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3" t="s">
        <v>33</v>
      </c>
      <c r="B2" s="43"/>
      <c r="C2" s="12"/>
      <c r="D2" s="12"/>
      <c r="E2" s="13"/>
      <c r="F2" s="13"/>
      <c r="G2" s="44" t="s">
        <v>19</v>
      </c>
      <c r="H2" s="44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9" t="s">
        <v>66</v>
      </c>
      <c r="B4" s="49"/>
      <c r="C4" s="49"/>
      <c r="D4" s="49"/>
      <c r="E4" s="49"/>
      <c r="F4" s="49"/>
      <c r="G4" s="49"/>
      <c r="H4" s="49"/>
    </row>
    <row r="5" spans="1:8" ht="15.75" x14ac:dyDescent="0.25">
      <c r="A5" s="50" t="s">
        <v>18</v>
      </c>
      <c r="B5" s="50"/>
      <c r="C5" s="50"/>
      <c r="D5" s="50"/>
      <c r="E5" s="50"/>
      <c r="F5" s="50"/>
      <c r="G5" s="50"/>
      <c r="H5" s="50"/>
    </row>
    <row r="6" spans="1:8" ht="15.75" x14ac:dyDescent="0.25">
      <c r="A6" s="51" t="s">
        <v>4</v>
      </c>
      <c r="B6" s="51"/>
      <c r="C6" s="51"/>
      <c r="D6" s="51"/>
      <c r="E6" s="51"/>
      <c r="F6" s="51"/>
      <c r="G6" s="51"/>
      <c r="H6" s="51"/>
    </row>
    <row r="7" spans="1:8" ht="15.75" x14ac:dyDescent="0.25">
      <c r="A7" s="48" t="s">
        <v>0</v>
      </c>
      <c r="B7" s="48" t="s">
        <v>1</v>
      </c>
      <c r="C7" s="48" t="s">
        <v>2</v>
      </c>
      <c r="D7" s="48"/>
      <c r="E7" s="48" t="s">
        <v>31</v>
      </c>
      <c r="F7" s="48"/>
      <c r="G7" s="48"/>
      <c r="H7" s="48"/>
    </row>
    <row r="8" spans="1:8" ht="15.75" x14ac:dyDescent="0.25">
      <c r="A8" s="48"/>
      <c r="B8" s="48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.6" customHeight="1" x14ac:dyDescent="0.25">
      <c r="A9" s="2">
        <v>1</v>
      </c>
      <c r="B9" s="29" t="s">
        <v>34</v>
      </c>
      <c r="C9" s="30"/>
      <c r="D9" s="30"/>
      <c r="E9" s="4"/>
      <c r="F9" s="4"/>
      <c r="G9" s="4"/>
      <c r="H9" s="4"/>
    </row>
    <row r="10" spans="1:8" ht="31.5" customHeight="1" x14ac:dyDescent="0.25">
      <c r="A10" s="1" t="s">
        <v>28</v>
      </c>
      <c r="B10" s="31" t="s">
        <v>35</v>
      </c>
      <c r="C10" s="31" t="s">
        <v>36</v>
      </c>
      <c r="D10" s="32" t="s">
        <v>37</v>
      </c>
      <c r="E10" s="6">
        <f>'55.1. Đất ở tại nông thôn'!E10*0.8</f>
        <v>480000</v>
      </c>
      <c r="F10" s="15">
        <f t="shared" ref="F10" si="0">E10*0.6</f>
        <v>288000</v>
      </c>
      <c r="G10" s="15">
        <f t="shared" ref="G10" si="1">E10*0.4</f>
        <v>192000</v>
      </c>
      <c r="H10" s="15"/>
    </row>
    <row r="11" spans="1:8" ht="78.75" x14ac:dyDescent="0.25">
      <c r="A11" s="1" t="s">
        <v>29</v>
      </c>
      <c r="B11" s="27" t="s">
        <v>38</v>
      </c>
      <c r="C11" s="27" t="s">
        <v>39</v>
      </c>
      <c r="D11" s="27" t="s">
        <v>40</v>
      </c>
      <c r="E11" s="6">
        <f>'55.1. Đất ở tại nông thôn'!E11*0.8</f>
        <v>480000</v>
      </c>
      <c r="F11" s="15">
        <f t="shared" ref="F11:F22" si="2">E11*0.6</f>
        <v>288000</v>
      </c>
      <c r="G11" s="15">
        <f t="shared" ref="G11:G22" si="3">E11*0.4</f>
        <v>192000</v>
      </c>
      <c r="H11" s="15"/>
    </row>
    <row r="12" spans="1:8" ht="31.5" x14ac:dyDescent="0.25">
      <c r="A12" s="4" t="s">
        <v>30</v>
      </c>
      <c r="B12" s="27" t="s">
        <v>55</v>
      </c>
      <c r="C12" s="27" t="s">
        <v>64</v>
      </c>
      <c r="D12" s="27" t="s">
        <v>65</v>
      </c>
      <c r="E12" s="6">
        <f>'55.1. Đất ở tại nông thôn'!E12*0.8</f>
        <v>480000</v>
      </c>
      <c r="F12" s="15">
        <f t="shared" si="2"/>
        <v>288000</v>
      </c>
      <c r="G12" s="15">
        <f t="shared" si="3"/>
        <v>192000</v>
      </c>
      <c r="H12" s="15"/>
    </row>
    <row r="13" spans="1:8" ht="15.75" x14ac:dyDescent="0.25">
      <c r="A13" s="2">
        <v>2</v>
      </c>
      <c r="B13" s="29" t="s">
        <v>41</v>
      </c>
      <c r="C13" s="30"/>
      <c r="D13" s="30"/>
      <c r="E13" s="6"/>
      <c r="F13" s="15"/>
      <c r="G13" s="15"/>
      <c r="H13" s="15"/>
    </row>
    <row r="14" spans="1:8" ht="31.5" customHeight="1" x14ac:dyDescent="0.25">
      <c r="A14" s="1" t="s">
        <v>70</v>
      </c>
      <c r="B14" s="31" t="s">
        <v>35</v>
      </c>
      <c r="C14" s="31" t="s">
        <v>42</v>
      </c>
      <c r="D14" s="31" t="s">
        <v>43</v>
      </c>
      <c r="E14" s="6">
        <f>'55.1. Đất ở tại nông thôn'!E14*0.8</f>
        <v>480000</v>
      </c>
      <c r="F14" s="15">
        <f t="shared" si="2"/>
        <v>288000</v>
      </c>
      <c r="G14" s="15">
        <f t="shared" si="3"/>
        <v>192000</v>
      </c>
      <c r="H14" s="15">
        <f t="shared" ref="H14:H15" si="4">E14*0.2</f>
        <v>96000</v>
      </c>
    </row>
    <row r="15" spans="1:8" ht="47.25" x14ac:dyDescent="0.25">
      <c r="A15" s="1" t="s">
        <v>71</v>
      </c>
      <c r="B15" s="31" t="s">
        <v>44</v>
      </c>
      <c r="C15" s="31" t="s">
        <v>45</v>
      </c>
      <c r="D15" s="31" t="s">
        <v>46</v>
      </c>
      <c r="E15" s="6">
        <f>'55.1. Đất ở tại nông thôn'!E15*0.8</f>
        <v>960000</v>
      </c>
      <c r="F15" s="15">
        <f t="shared" si="2"/>
        <v>576000</v>
      </c>
      <c r="G15" s="15">
        <f t="shared" si="3"/>
        <v>384000</v>
      </c>
      <c r="H15" s="15">
        <f t="shared" si="4"/>
        <v>192000</v>
      </c>
    </row>
    <row r="16" spans="1:8" ht="47.25" x14ac:dyDescent="0.25">
      <c r="A16" s="1" t="s">
        <v>72</v>
      </c>
      <c r="B16" s="31" t="s">
        <v>47</v>
      </c>
      <c r="C16" s="31" t="s">
        <v>45</v>
      </c>
      <c r="D16" s="31" t="s">
        <v>46</v>
      </c>
      <c r="E16" s="6">
        <f>'55.1. Đất ở tại nông thôn'!E16*0.8</f>
        <v>240000</v>
      </c>
      <c r="F16" s="15">
        <f t="shared" ref="F16" si="5">E16*0.6</f>
        <v>144000</v>
      </c>
      <c r="G16" s="15">
        <f t="shared" ref="G16" si="6">E16*0.4</f>
        <v>96000</v>
      </c>
      <c r="H16" s="15"/>
    </row>
    <row r="17" spans="1:8" ht="47.25" x14ac:dyDescent="0.25">
      <c r="A17" s="1" t="s">
        <v>73</v>
      </c>
      <c r="B17" s="27" t="s">
        <v>52</v>
      </c>
      <c r="C17" s="27" t="s">
        <v>56</v>
      </c>
      <c r="D17" s="27" t="s">
        <v>57</v>
      </c>
      <c r="E17" s="6">
        <f>'55.1. Đất ở tại nông thôn'!E17*0.8</f>
        <v>720000</v>
      </c>
      <c r="F17" s="15">
        <f t="shared" ref="F17:F20" si="7">E17*0.6</f>
        <v>432000</v>
      </c>
      <c r="G17" s="15">
        <f t="shared" ref="G17:G20" si="8">E17*0.4</f>
        <v>288000</v>
      </c>
      <c r="H17" s="15"/>
    </row>
    <row r="18" spans="1:8" ht="15.75" x14ac:dyDescent="0.25">
      <c r="A18" s="1" t="s">
        <v>74</v>
      </c>
      <c r="B18" s="27" t="s">
        <v>52</v>
      </c>
      <c r="C18" s="27" t="s">
        <v>58</v>
      </c>
      <c r="D18" s="27" t="s">
        <v>59</v>
      </c>
      <c r="E18" s="6">
        <f>'55.1. Đất ở tại nông thôn'!E18*0.8</f>
        <v>880000</v>
      </c>
      <c r="F18" s="15">
        <f t="shared" si="7"/>
        <v>528000</v>
      </c>
      <c r="G18" s="15">
        <f t="shared" si="8"/>
        <v>352000</v>
      </c>
      <c r="H18" s="15"/>
    </row>
    <row r="19" spans="1:8" ht="31.5" x14ac:dyDescent="0.25">
      <c r="A19" s="1" t="s">
        <v>75</v>
      </c>
      <c r="B19" s="33" t="s">
        <v>53</v>
      </c>
      <c r="C19" s="27" t="s">
        <v>60</v>
      </c>
      <c r="D19" s="27" t="s">
        <v>61</v>
      </c>
      <c r="E19" s="6">
        <f>'55.1. Đất ở tại nông thôn'!E19*0.8</f>
        <v>400000</v>
      </c>
      <c r="F19" s="15">
        <f t="shared" si="7"/>
        <v>240000</v>
      </c>
      <c r="G19" s="15">
        <f t="shared" si="8"/>
        <v>160000</v>
      </c>
      <c r="H19" s="15"/>
    </row>
    <row r="20" spans="1:8" ht="31.5" x14ac:dyDescent="0.25">
      <c r="A20" s="1" t="s">
        <v>76</v>
      </c>
      <c r="B20" s="27" t="s">
        <v>54</v>
      </c>
      <c r="C20" s="27" t="s">
        <v>62</v>
      </c>
      <c r="D20" s="27" t="s">
        <v>63</v>
      </c>
      <c r="E20" s="6">
        <f>'55.1. Đất ở tại nông thôn'!E20*0.8</f>
        <v>880000</v>
      </c>
      <c r="F20" s="15">
        <f t="shared" si="7"/>
        <v>528000</v>
      </c>
      <c r="G20" s="15">
        <f t="shared" si="8"/>
        <v>352000</v>
      </c>
      <c r="H20" s="15"/>
    </row>
    <row r="21" spans="1:8" ht="15.75" x14ac:dyDescent="0.25">
      <c r="A21" s="2">
        <v>3</v>
      </c>
      <c r="B21" s="29" t="s">
        <v>48</v>
      </c>
      <c r="C21" s="30"/>
      <c r="D21" s="30"/>
      <c r="E21" s="6"/>
      <c r="F21" s="15"/>
      <c r="G21" s="15"/>
      <c r="H21" s="15"/>
    </row>
    <row r="22" spans="1:8" ht="31.5" x14ac:dyDescent="0.25">
      <c r="A22" s="4" t="s">
        <v>77</v>
      </c>
      <c r="B22" s="33" t="s">
        <v>49</v>
      </c>
      <c r="C22" s="27" t="s">
        <v>50</v>
      </c>
      <c r="D22" s="27" t="s">
        <v>51</v>
      </c>
      <c r="E22" s="6">
        <f>'55.1. Đất ở tại nông thôn'!E22*0.8</f>
        <v>480000</v>
      </c>
      <c r="F22" s="15">
        <f t="shared" si="2"/>
        <v>288000</v>
      </c>
      <c r="G22" s="15">
        <f t="shared" si="3"/>
        <v>192000</v>
      </c>
      <c r="H22" s="15"/>
    </row>
    <row r="23" spans="1:8" ht="15.75" x14ac:dyDescent="0.25">
      <c r="A23" s="42" t="s">
        <v>20</v>
      </c>
      <c r="B23" s="42"/>
      <c r="C23" s="42"/>
      <c r="D23" s="42"/>
      <c r="E23" s="42"/>
      <c r="F23" s="42"/>
      <c r="G23" s="42"/>
      <c r="H23" s="42"/>
    </row>
    <row r="24" spans="1:8" ht="15.75" x14ac:dyDescent="0.25">
      <c r="A24" s="41" t="s">
        <v>7</v>
      </c>
      <c r="B24" s="41"/>
      <c r="C24" s="41"/>
      <c r="D24" s="41"/>
      <c r="E24" s="41"/>
      <c r="F24" s="41"/>
      <c r="G24" s="41"/>
      <c r="H24" s="41"/>
    </row>
    <row r="25" spans="1:8" ht="31.5" x14ac:dyDescent="0.25">
      <c r="A25" s="4">
        <v>1</v>
      </c>
      <c r="B25" s="31" t="s">
        <v>78</v>
      </c>
      <c r="C25" s="26"/>
      <c r="D25" s="26"/>
      <c r="E25" s="23">
        <f>+'55.1. Đất ở tại nông thôn'!E25*0.8</f>
        <v>140000</v>
      </c>
      <c r="F25" s="26"/>
      <c r="G25" s="26"/>
      <c r="H25" s="26"/>
    </row>
    <row r="26" spans="1:8" ht="31.5" x14ac:dyDescent="0.25">
      <c r="A26" s="4">
        <v>2</v>
      </c>
      <c r="B26" s="31" t="s">
        <v>79</v>
      </c>
      <c r="C26" s="25"/>
      <c r="D26" s="25"/>
      <c r="E26" s="23">
        <f>+'55.1. Đất ở tại nông thôn'!E26*0.8</f>
        <v>112000</v>
      </c>
      <c r="F26" s="24"/>
      <c r="G26" s="24"/>
      <c r="H26" s="24"/>
    </row>
    <row r="27" spans="1:8" ht="62.25" customHeight="1" x14ac:dyDescent="0.25">
      <c r="A27" s="12"/>
      <c r="B27" s="12"/>
      <c r="C27" s="12" t="s">
        <v>26</v>
      </c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</sheetData>
  <mergeCells count="11">
    <mergeCell ref="A24:H24"/>
    <mergeCell ref="A7:A8"/>
    <mergeCell ref="B7:B8"/>
    <mergeCell ref="C7:D7"/>
    <mergeCell ref="E7:H7"/>
    <mergeCell ref="A23:H23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I961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9" ht="15.75" x14ac:dyDescent="0.25">
      <c r="A1" s="5"/>
      <c r="B1" s="12"/>
      <c r="C1" s="12"/>
      <c r="D1" s="12"/>
      <c r="E1" s="13"/>
      <c r="F1" s="13"/>
      <c r="G1" s="13"/>
      <c r="H1" s="13"/>
    </row>
    <row r="2" spans="1:9" ht="15.75" x14ac:dyDescent="0.25">
      <c r="A2" s="43" t="s">
        <v>33</v>
      </c>
      <c r="B2" s="43"/>
      <c r="C2" s="12"/>
      <c r="D2" s="12"/>
      <c r="E2" s="13"/>
      <c r="F2" s="13"/>
      <c r="G2" s="44" t="s">
        <v>19</v>
      </c>
      <c r="H2" s="44"/>
    </row>
    <row r="3" spans="1:9" ht="15.75" x14ac:dyDescent="0.25">
      <c r="A3" s="11"/>
      <c r="B3" s="12"/>
      <c r="C3" s="12"/>
      <c r="D3" s="12"/>
      <c r="E3" s="13"/>
      <c r="F3" s="13"/>
      <c r="G3" s="13"/>
      <c r="H3" s="13"/>
    </row>
    <row r="4" spans="1:9" ht="15.75" x14ac:dyDescent="0.25">
      <c r="A4" s="49" t="s">
        <v>80</v>
      </c>
      <c r="B4" s="49"/>
      <c r="C4" s="49"/>
      <c r="D4" s="49"/>
      <c r="E4" s="49"/>
      <c r="F4" s="49"/>
      <c r="G4" s="49"/>
      <c r="H4" s="49"/>
    </row>
    <row r="5" spans="1:9" ht="15.75" x14ac:dyDescent="0.25">
      <c r="A5" s="50" t="s">
        <v>18</v>
      </c>
      <c r="B5" s="50"/>
      <c r="C5" s="50"/>
      <c r="D5" s="50"/>
      <c r="E5" s="50"/>
      <c r="F5" s="50"/>
      <c r="G5" s="50"/>
      <c r="H5" s="50"/>
    </row>
    <row r="6" spans="1:9" ht="15.75" x14ac:dyDescent="0.25">
      <c r="A6" s="51" t="s">
        <v>4</v>
      </c>
      <c r="B6" s="51"/>
      <c r="C6" s="51"/>
      <c r="D6" s="51"/>
      <c r="E6" s="51"/>
      <c r="F6" s="51"/>
      <c r="G6" s="51"/>
      <c r="H6" s="51"/>
    </row>
    <row r="7" spans="1:9" ht="15.75" x14ac:dyDescent="0.25">
      <c r="A7" s="48" t="s">
        <v>0</v>
      </c>
      <c r="B7" s="48" t="s">
        <v>1</v>
      </c>
      <c r="C7" s="48" t="s">
        <v>2</v>
      </c>
      <c r="D7" s="48"/>
      <c r="E7" s="48" t="s">
        <v>32</v>
      </c>
      <c r="F7" s="48"/>
      <c r="G7" s="48"/>
      <c r="H7" s="48"/>
    </row>
    <row r="8" spans="1:9" ht="15.75" x14ac:dyDescent="0.25">
      <c r="A8" s="48"/>
      <c r="B8" s="48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  <c r="I8" s="3" t="s">
        <v>27</v>
      </c>
    </row>
    <row r="9" spans="1:9" ht="15.6" customHeight="1" x14ac:dyDescent="0.25">
      <c r="A9" s="2">
        <v>1</v>
      </c>
      <c r="B9" s="29" t="s">
        <v>34</v>
      </c>
      <c r="C9" s="30"/>
      <c r="D9" s="30"/>
      <c r="E9" s="4"/>
      <c r="F9" s="4"/>
      <c r="G9" s="4"/>
      <c r="H9" s="4"/>
    </row>
    <row r="10" spans="1:9" ht="31.5" customHeight="1" x14ac:dyDescent="0.25">
      <c r="A10" s="1" t="s">
        <v>28</v>
      </c>
      <c r="B10" s="31" t="s">
        <v>35</v>
      </c>
      <c r="C10" s="31" t="s">
        <v>36</v>
      </c>
      <c r="D10" s="32" t="s">
        <v>37</v>
      </c>
      <c r="E10" s="6">
        <f>'55.1. Đất ở tại nông thôn'!E10*0.7</f>
        <v>420000</v>
      </c>
      <c r="F10" s="15">
        <f t="shared" ref="F10" si="0">E10*0.6</f>
        <v>252000</v>
      </c>
      <c r="G10" s="15">
        <f t="shared" ref="G10" si="1">E10*0.4</f>
        <v>168000</v>
      </c>
      <c r="H10" s="15"/>
    </row>
    <row r="11" spans="1:9" ht="78.75" x14ac:dyDescent="0.25">
      <c r="A11" s="1" t="s">
        <v>29</v>
      </c>
      <c r="B11" s="27" t="s">
        <v>38</v>
      </c>
      <c r="C11" s="27" t="s">
        <v>39</v>
      </c>
      <c r="D11" s="27" t="s">
        <v>40</v>
      </c>
      <c r="E11" s="6">
        <f>'55.1. Đất ở tại nông thôn'!E11*0.7</f>
        <v>420000</v>
      </c>
      <c r="F11" s="15">
        <f t="shared" ref="F11:F22" si="2">E11*0.6</f>
        <v>252000</v>
      </c>
      <c r="G11" s="15">
        <f t="shared" ref="G11:G22" si="3">E11*0.4</f>
        <v>168000</v>
      </c>
      <c r="H11" s="15"/>
    </row>
    <row r="12" spans="1:9" ht="31.5" x14ac:dyDescent="0.25">
      <c r="A12" s="4" t="s">
        <v>30</v>
      </c>
      <c r="B12" s="27" t="s">
        <v>55</v>
      </c>
      <c r="C12" s="27" t="s">
        <v>64</v>
      </c>
      <c r="D12" s="27" t="s">
        <v>65</v>
      </c>
      <c r="E12" s="6">
        <f>'55.1. Đất ở tại nông thôn'!E12*0.7</f>
        <v>420000</v>
      </c>
      <c r="F12" s="15">
        <f t="shared" ref="F12" si="4">E12*0.6</f>
        <v>252000</v>
      </c>
      <c r="G12" s="15">
        <f t="shared" ref="G12" si="5">E12*0.4</f>
        <v>168000</v>
      </c>
      <c r="H12" s="15"/>
    </row>
    <row r="13" spans="1:9" ht="15.75" x14ac:dyDescent="0.25">
      <c r="A13" s="2">
        <v>2</v>
      </c>
      <c r="B13" s="29" t="s">
        <v>41</v>
      </c>
      <c r="C13" s="30"/>
      <c r="D13" s="30"/>
      <c r="E13" s="6"/>
      <c r="F13" s="15"/>
      <c r="G13" s="15"/>
      <c r="H13" s="15"/>
    </row>
    <row r="14" spans="1:9" ht="31.5" customHeight="1" x14ac:dyDescent="0.25">
      <c r="A14" s="1" t="s">
        <v>70</v>
      </c>
      <c r="B14" s="31" t="s">
        <v>35</v>
      </c>
      <c r="C14" s="31" t="s">
        <v>42</v>
      </c>
      <c r="D14" s="31" t="s">
        <v>43</v>
      </c>
      <c r="E14" s="6">
        <f>'55.1. Đất ở tại nông thôn'!E14*0.7</f>
        <v>420000</v>
      </c>
      <c r="F14" s="15">
        <f t="shared" si="2"/>
        <v>252000</v>
      </c>
      <c r="G14" s="15">
        <f t="shared" si="3"/>
        <v>168000</v>
      </c>
      <c r="H14" s="15">
        <f t="shared" ref="H14:H15" si="6">E14*0.2</f>
        <v>84000</v>
      </c>
    </row>
    <row r="15" spans="1:9" ht="47.25" x14ac:dyDescent="0.25">
      <c r="A15" s="1" t="s">
        <v>71</v>
      </c>
      <c r="B15" s="31" t="s">
        <v>44</v>
      </c>
      <c r="C15" s="31" t="s">
        <v>45</v>
      </c>
      <c r="D15" s="31" t="s">
        <v>46</v>
      </c>
      <c r="E15" s="6">
        <f>'55.1. Đất ở tại nông thôn'!E15*0.7</f>
        <v>840000</v>
      </c>
      <c r="F15" s="15">
        <f t="shared" si="2"/>
        <v>504000</v>
      </c>
      <c r="G15" s="15">
        <f t="shared" si="3"/>
        <v>336000</v>
      </c>
      <c r="H15" s="15">
        <f t="shared" si="6"/>
        <v>168000</v>
      </c>
    </row>
    <row r="16" spans="1:9" ht="47.25" x14ac:dyDescent="0.25">
      <c r="A16" s="1" t="s">
        <v>72</v>
      </c>
      <c r="B16" s="31" t="s">
        <v>47</v>
      </c>
      <c r="C16" s="31" t="s">
        <v>45</v>
      </c>
      <c r="D16" s="31" t="s">
        <v>46</v>
      </c>
      <c r="E16" s="6">
        <f>'55.1. Đất ở tại nông thôn'!E16*0.7</f>
        <v>210000</v>
      </c>
      <c r="F16" s="15">
        <f t="shared" ref="F16" si="7">E16*0.6</f>
        <v>126000</v>
      </c>
      <c r="G16" s="15">
        <f t="shared" ref="G16" si="8">E16*0.4</f>
        <v>84000</v>
      </c>
      <c r="H16" s="15"/>
    </row>
    <row r="17" spans="1:8" ht="47.25" x14ac:dyDescent="0.25">
      <c r="A17" s="1" t="s">
        <v>73</v>
      </c>
      <c r="B17" s="27" t="s">
        <v>52</v>
      </c>
      <c r="C17" s="27" t="s">
        <v>56</v>
      </c>
      <c r="D17" s="27" t="s">
        <v>57</v>
      </c>
      <c r="E17" s="6">
        <f>'55.1. Đất ở tại nông thôn'!E17*0.7</f>
        <v>630000</v>
      </c>
      <c r="F17" s="15">
        <f t="shared" ref="F17:F20" si="9">E17*0.6</f>
        <v>378000</v>
      </c>
      <c r="G17" s="15">
        <f t="shared" ref="G17:G20" si="10">E17*0.4</f>
        <v>252000</v>
      </c>
      <c r="H17" s="15"/>
    </row>
    <row r="18" spans="1:8" ht="15.75" x14ac:dyDescent="0.25">
      <c r="A18" s="1" t="s">
        <v>74</v>
      </c>
      <c r="B18" s="27" t="s">
        <v>52</v>
      </c>
      <c r="C18" s="27" t="s">
        <v>58</v>
      </c>
      <c r="D18" s="27" t="s">
        <v>59</v>
      </c>
      <c r="E18" s="6">
        <f>'55.1. Đất ở tại nông thôn'!E18*0.7</f>
        <v>770000</v>
      </c>
      <c r="F18" s="15">
        <f t="shared" si="9"/>
        <v>462000</v>
      </c>
      <c r="G18" s="15">
        <f t="shared" si="10"/>
        <v>308000</v>
      </c>
      <c r="H18" s="15"/>
    </row>
    <row r="19" spans="1:8" ht="31.5" x14ac:dyDescent="0.25">
      <c r="A19" s="1" t="s">
        <v>75</v>
      </c>
      <c r="B19" s="33" t="s">
        <v>53</v>
      </c>
      <c r="C19" s="27" t="s">
        <v>60</v>
      </c>
      <c r="D19" s="27" t="s">
        <v>61</v>
      </c>
      <c r="E19" s="6">
        <f>'55.1. Đất ở tại nông thôn'!E19*0.7</f>
        <v>350000</v>
      </c>
      <c r="F19" s="15">
        <f t="shared" si="9"/>
        <v>210000</v>
      </c>
      <c r="G19" s="15">
        <f t="shared" si="10"/>
        <v>140000</v>
      </c>
      <c r="H19" s="15"/>
    </row>
    <row r="20" spans="1:8" ht="31.5" x14ac:dyDescent="0.25">
      <c r="A20" s="1" t="s">
        <v>76</v>
      </c>
      <c r="B20" s="27" t="s">
        <v>54</v>
      </c>
      <c r="C20" s="27" t="s">
        <v>62</v>
      </c>
      <c r="D20" s="27" t="s">
        <v>63</v>
      </c>
      <c r="E20" s="6">
        <f>'55.1. Đất ở tại nông thôn'!E20*0.7</f>
        <v>770000</v>
      </c>
      <c r="F20" s="15">
        <f t="shared" si="9"/>
        <v>462000</v>
      </c>
      <c r="G20" s="15">
        <f t="shared" si="10"/>
        <v>308000</v>
      </c>
      <c r="H20" s="15"/>
    </row>
    <row r="21" spans="1:8" ht="15.75" x14ac:dyDescent="0.25">
      <c r="A21" s="2">
        <v>3</v>
      </c>
      <c r="B21" s="29" t="s">
        <v>48</v>
      </c>
      <c r="C21" s="30"/>
      <c r="D21" s="30"/>
      <c r="E21" s="6"/>
      <c r="F21" s="15"/>
      <c r="G21" s="15"/>
      <c r="H21" s="15"/>
    </row>
    <row r="22" spans="1:8" ht="31.5" x14ac:dyDescent="0.25">
      <c r="A22" s="4" t="s">
        <v>77</v>
      </c>
      <c r="B22" s="33" t="s">
        <v>49</v>
      </c>
      <c r="C22" s="27" t="s">
        <v>50</v>
      </c>
      <c r="D22" s="27" t="s">
        <v>51</v>
      </c>
      <c r="E22" s="6">
        <f>'55.1. Đất ở tại nông thôn'!E22*0.7</f>
        <v>420000</v>
      </c>
      <c r="F22" s="15">
        <f t="shared" si="2"/>
        <v>252000</v>
      </c>
      <c r="G22" s="15">
        <f t="shared" si="3"/>
        <v>168000</v>
      </c>
      <c r="H22" s="15"/>
    </row>
    <row r="23" spans="1:8" ht="15.75" x14ac:dyDescent="0.25">
      <c r="A23" s="42" t="s">
        <v>20</v>
      </c>
      <c r="B23" s="42"/>
      <c r="C23" s="42"/>
      <c r="D23" s="42"/>
      <c r="E23" s="42"/>
      <c r="F23" s="42"/>
      <c r="G23" s="42"/>
      <c r="H23" s="42"/>
    </row>
    <row r="24" spans="1:8" ht="15.75" x14ac:dyDescent="0.25">
      <c r="A24" s="41" t="s">
        <v>7</v>
      </c>
      <c r="B24" s="41"/>
      <c r="C24" s="41"/>
      <c r="D24" s="41"/>
      <c r="E24" s="41"/>
      <c r="F24" s="41"/>
      <c r="G24" s="41"/>
      <c r="H24" s="41"/>
    </row>
    <row r="25" spans="1:8" ht="31.5" x14ac:dyDescent="0.25">
      <c r="A25" s="4">
        <v>1</v>
      </c>
      <c r="B25" s="31" t="s">
        <v>78</v>
      </c>
      <c r="C25" s="26"/>
      <c r="D25" s="26"/>
      <c r="E25" s="23">
        <f>+'55.1. Đất ở tại nông thôn'!E25*0.7</f>
        <v>122499.99999999999</v>
      </c>
      <c r="F25" s="26"/>
      <c r="G25" s="26"/>
      <c r="H25" s="26"/>
    </row>
    <row r="26" spans="1:8" ht="31.5" x14ac:dyDescent="0.25">
      <c r="A26" s="4">
        <v>2</v>
      </c>
      <c r="B26" s="31" t="s">
        <v>79</v>
      </c>
      <c r="C26" s="25"/>
      <c r="D26" s="25"/>
      <c r="E26" s="23">
        <f>+'55.1. Đất ở tại nông thôn'!E26*0.7</f>
        <v>98000</v>
      </c>
      <c r="F26" s="24"/>
      <c r="G26" s="24"/>
      <c r="H26" s="24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</sheetData>
  <mergeCells count="11">
    <mergeCell ref="A24:H24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A23:H23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9"/>
  <sheetViews>
    <sheetView view="pageBreakPreview" zoomScaleNormal="100" zoomScaleSheetLayoutView="100" workbookViewId="0">
      <selection activeCell="A5" sqref="A5:XFD5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8"/>
      <c r="B1" s="8"/>
      <c r="C1" s="8"/>
      <c r="D1" s="8"/>
      <c r="E1" s="8"/>
    </row>
    <row r="2" spans="1:8" ht="15.6" customHeight="1" x14ac:dyDescent="0.25">
      <c r="A2" s="43" t="s">
        <v>33</v>
      </c>
      <c r="B2" s="43"/>
      <c r="C2" s="8"/>
      <c r="D2" s="8"/>
      <c r="E2" s="22" t="s">
        <v>23</v>
      </c>
    </row>
    <row r="3" spans="1:8" x14ac:dyDescent="0.25">
      <c r="A3" s="18"/>
      <c r="B3" s="8"/>
      <c r="C3" s="8"/>
      <c r="D3" s="8"/>
      <c r="E3" s="8"/>
    </row>
    <row r="4" spans="1:8" x14ac:dyDescent="0.25">
      <c r="A4" s="45" t="s">
        <v>69</v>
      </c>
      <c r="B4" s="45"/>
      <c r="C4" s="45"/>
      <c r="D4" s="45"/>
      <c r="E4" s="45"/>
    </row>
    <row r="5" spans="1:8" s="3" customFormat="1" ht="15.6" customHeight="1" x14ac:dyDescent="0.25">
      <c r="A5" s="50" t="s">
        <v>18</v>
      </c>
      <c r="B5" s="50"/>
      <c r="C5" s="50"/>
      <c r="D5" s="50"/>
      <c r="E5" s="50"/>
      <c r="F5" s="40"/>
      <c r="G5" s="40"/>
      <c r="H5" s="40"/>
    </row>
    <row r="6" spans="1:8" x14ac:dyDescent="0.25">
      <c r="A6" s="58" t="s">
        <v>24</v>
      </c>
      <c r="B6" s="58"/>
      <c r="C6" s="58"/>
      <c r="D6" s="58"/>
      <c r="E6" s="58"/>
    </row>
    <row r="7" spans="1:8" x14ac:dyDescent="0.25">
      <c r="A7" s="58" t="s">
        <v>11</v>
      </c>
      <c r="B7" s="58"/>
      <c r="C7" s="58"/>
      <c r="D7" s="58"/>
      <c r="E7" s="58"/>
    </row>
    <row r="8" spans="1:8" x14ac:dyDescent="0.25">
      <c r="A8" s="47" t="s">
        <v>16</v>
      </c>
      <c r="B8" s="47"/>
      <c r="C8" s="47"/>
      <c r="D8" s="47"/>
      <c r="E8" s="47"/>
    </row>
    <row r="9" spans="1:8" x14ac:dyDescent="0.25">
      <c r="A9" s="52" t="s">
        <v>12</v>
      </c>
      <c r="B9" s="52" t="s">
        <v>22</v>
      </c>
      <c r="C9" s="54" t="s">
        <v>21</v>
      </c>
      <c r="D9" s="54"/>
      <c r="E9" s="54"/>
    </row>
    <row r="10" spans="1:8" x14ac:dyDescent="0.25">
      <c r="A10" s="53"/>
      <c r="B10" s="53"/>
      <c r="C10" s="2" t="s">
        <v>3</v>
      </c>
      <c r="D10" s="2" t="s">
        <v>8</v>
      </c>
      <c r="E10" s="2" t="s">
        <v>9</v>
      </c>
    </row>
    <row r="11" spans="1:8" x14ac:dyDescent="0.25">
      <c r="A11" s="37">
        <f>MAX(A9)+1</f>
        <v>1</v>
      </c>
      <c r="B11" s="38" t="s">
        <v>34</v>
      </c>
      <c r="C11" s="39">
        <v>58000</v>
      </c>
      <c r="D11" s="39">
        <v>52000</v>
      </c>
      <c r="E11" s="39">
        <v>46000</v>
      </c>
    </row>
    <row r="12" spans="1:8" x14ac:dyDescent="0.25">
      <c r="A12" s="37">
        <f>MAX(A11)+1</f>
        <v>2</v>
      </c>
      <c r="B12" s="38" t="s">
        <v>41</v>
      </c>
      <c r="C12" s="39">
        <v>58000</v>
      </c>
      <c r="D12" s="39">
        <v>52000</v>
      </c>
      <c r="E12" s="39">
        <v>46000</v>
      </c>
    </row>
    <row r="13" spans="1:8" x14ac:dyDescent="0.25">
      <c r="A13" s="37">
        <f>MAX(A12)+1</f>
        <v>3</v>
      </c>
      <c r="B13" s="38" t="s">
        <v>48</v>
      </c>
      <c r="C13" s="39">
        <v>51000</v>
      </c>
      <c r="D13" s="39">
        <v>46000</v>
      </c>
      <c r="E13" s="39">
        <v>41000</v>
      </c>
    </row>
    <row r="14" spans="1:8" x14ac:dyDescent="0.25">
      <c r="A14" s="37">
        <f t="shared" ref="A14" si="0">MAX(A13)+1</f>
        <v>4</v>
      </c>
      <c r="B14" s="38" t="s">
        <v>68</v>
      </c>
      <c r="C14" s="39">
        <v>51000</v>
      </c>
      <c r="D14" s="39">
        <v>46000</v>
      </c>
      <c r="E14" s="39">
        <v>41000</v>
      </c>
    </row>
    <row r="15" spans="1:8" x14ac:dyDescent="0.25">
      <c r="A15" s="21"/>
      <c r="B15" s="21"/>
      <c r="C15" s="21"/>
      <c r="D15" s="21"/>
      <c r="E15" s="21"/>
    </row>
    <row r="16" spans="1:8" x14ac:dyDescent="0.25">
      <c r="A16" s="58" t="s">
        <v>25</v>
      </c>
      <c r="B16" s="58"/>
      <c r="C16" s="58"/>
      <c r="D16" s="58"/>
      <c r="E16" s="58"/>
    </row>
    <row r="17" spans="1:5" x14ac:dyDescent="0.25">
      <c r="A17" s="47" t="s">
        <v>16</v>
      </c>
      <c r="B17" s="47"/>
      <c r="C17" s="47"/>
      <c r="D17" s="47"/>
      <c r="E17" s="47"/>
    </row>
    <row r="18" spans="1:5" x14ac:dyDescent="0.25">
      <c r="A18" s="52" t="s">
        <v>12</v>
      </c>
      <c r="B18" s="52" t="s">
        <v>22</v>
      </c>
      <c r="C18" s="54" t="s">
        <v>21</v>
      </c>
      <c r="D18" s="54"/>
      <c r="E18" s="54"/>
    </row>
    <row r="19" spans="1:5" x14ac:dyDescent="0.25">
      <c r="A19" s="53"/>
      <c r="B19" s="53"/>
      <c r="C19" s="2" t="s">
        <v>3</v>
      </c>
      <c r="D19" s="2" t="s">
        <v>8</v>
      </c>
      <c r="E19" s="2" t="s">
        <v>9</v>
      </c>
    </row>
    <row r="20" spans="1:5" x14ac:dyDescent="0.25">
      <c r="A20" s="1">
        <f>MAX(A18)+1</f>
        <v>1</v>
      </c>
      <c r="B20" s="20" t="str">
        <f>B11</f>
        <v>Xã Nhân Lý cũ</v>
      </c>
      <c r="C20" s="19">
        <v>52000</v>
      </c>
      <c r="D20" s="19">
        <v>47000</v>
      </c>
      <c r="E20" s="19">
        <v>42000</v>
      </c>
    </row>
    <row r="21" spans="1:5" x14ac:dyDescent="0.25">
      <c r="A21" s="1">
        <f t="shared" ref="A21:A23" si="1">MAX(A20)+1</f>
        <v>2</v>
      </c>
      <c r="B21" s="20" t="str">
        <f>B12</f>
        <v>Xã Mai Sao cũ</v>
      </c>
      <c r="C21" s="19">
        <v>52000</v>
      </c>
      <c r="D21" s="19">
        <v>47000</v>
      </c>
      <c r="E21" s="19">
        <v>42000</v>
      </c>
    </row>
    <row r="22" spans="1:5" x14ac:dyDescent="0.25">
      <c r="A22" s="1">
        <f t="shared" si="1"/>
        <v>3</v>
      </c>
      <c r="B22" s="20" t="str">
        <f>B13</f>
        <v>Xã Bắc Thủy cũ</v>
      </c>
      <c r="C22" s="19">
        <v>45000</v>
      </c>
      <c r="D22" s="19">
        <v>41000</v>
      </c>
      <c r="E22" s="19">
        <v>36000</v>
      </c>
    </row>
    <row r="23" spans="1:5" x14ac:dyDescent="0.25">
      <c r="A23" s="1">
        <f t="shared" si="1"/>
        <v>4</v>
      </c>
      <c r="B23" s="20" t="str">
        <f>B14</f>
        <v>Xã Lâm Sơn cũ</v>
      </c>
      <c r="C23" s="19">
        <v>45000</v>
      </c>
      <c r="D23" s="19">
        <v>41000</v>
      </c>
      <c r="E23" s="19">
        <v>36000</v>
      </c>
    </row>
    <row r="24" spans="1:5" x14ac:dyDescent="0.25">
      <c r="A24" s="21"/>
      <c r="B24" s="21"/>
      <c r="C24" s="21"/>
      <c r="D24" s="21"/>
      <c r="E24" s="21"/>
    </row>
    <row r="25" spans="1:5" x14ac:dyDescent="0.25">
      <c r="A25" s="58" t="s">
        <v>13</v>
      </c>
      <c r="B25" s="58"/>
      <c r="C25" s="58"/>
      <c r="D25" s="58"/>
      <c r="E25" s="58"/>
    </row>
    <row r="26" spans="1:5" x14ac:dyDescent="0.25">
      <c r="A26" s="47" t="s">
        <v>16</v>
      </c>
      <c r="B26" s="47"/>
      <c r="C26" s="47"/>
      <c r="D26" s="47"/>
      <c r="E26" s="47"/>
    </row>
    <row r="27" spans="1:5" x14ac:dyDescent="0.25">
      <c r="A27" s="52" t="s">
        <v>12</v>
      </c>
      <c r="B27" s="52" t="s">
        <v>22</v>
      </c>
      <c r="C27" s="54" t="s">
        <v>21</v>
      </c>
      <c r="D27" s="54"/>
      <c r="E27" s="54"/>
    </row>
    <row r="28" spans="1:5" x14ac:dyDescent="0.25">
      <c r="A28" s="53"/>
      <c r="B28" s="53"/>
      <c r="C28" s="2" t="s">
        <v>3</v>
      </c>
      <c r="D28" s="2" t="s">
        <v>8</v>
      </c>
      <c r="E28" s="2" t="s">
        <v>9</v>
      </c>
    </row>
    <row r="29" spans="1:5" x14ac:dyDescent="0.25">
      <c r="A29" s="1">
        <f>MAX(A27)+1</f>
        <v>1</v>
      </c>
      <c r="B29" s="20" t="str">
        <f>B11</f>
        <v>Xã Nhân Lý cũ</v>
      </c>
      <c r="C29" s="39">
        <v>46000</v>
      </c>
      <c r="D29" s="39">
        <v>41000</v>
      </c>
      <c r="E29" s="39">
        <v>37000</v>
      </c>
    </row>
    <row r="30" spans="1:5" x14ac:dyDescent="0.25">
      <c r="A30" s="1">
        <f t="shared" ref="A30:A32" si="2">MAX(A29)+1</f>
        <v>2</v>
      </c>
      <c r="B30" s="20" t="str">
        <f>B12</f>
        <v>Xã Mai Sao cũ</v>
      </c>
      <c r="C30" s="39">
        <v>46000</v>
      </c>
      <c r="D30" s="39">
        <v>41000</v>
      </c>
      <c r="E30" s="39">
        <v>37000</v>
      </c>
    </row>
    <row r="31" spans="1:5" x14ac:dyDescent="0.25">
      <c r="A31" s="1">
        <f t="shared" si="2"/>
        <v>3</v>
      </c>
      <c r="B31" s="20" t="str">
        <f>B13</f>
        <v>Xã Bắc Thủy cũ</v>
      </c>
      <c r="C31" s="39">
        <v>40000</v>
      </c>
      <c r="D31" s="39">
        <v>36000</v>
      </c>
      <c r="E31" s="39">
        <v>32000</v>
      </c>
    </row>
    <row r="32" spans="1:5" x14ac:dyDescent="0.25">
      <c r="A32" s="1">
        <f t="shared" si="2"/>
        <v>4</v>
      </c>
      <c r="B32" s="20" t="str">
        <f>B14</f>
        <v>Xã Lâm Sơn cũ</v>
      </c>
      <c r="C32" s="39">
        <v>40000</v>
      </c>
      <c r="D32" s="39">
        <v>36000</v>
      </c>
      <c r="E32" s="39">
        <v>32000</v>
      </c>
    </row>
    <row r="33" spans="1:5" x14ac:dyDescent="0.25">
      <c r="A33" s="21"/>
      <c r="B33" s="21"/>
      <c r="C33" s="21"/>
      <c r="D33" s="21"/>
      <c r="E33" s="21"/>
    </row>
    <row r="34" spans="1:5" x14ac:dyDescent="0.25">
      <c r="A34" s="58" t="s">
        <v>14</v>
      </c>
      <c r="B34" s="58"/>
      <c r="C34" s="58"/>
      <c r="D34" s="58"/>
      <c r="E34" s="58"/>
    </row>
    <row r="35" spans="1:5" x14ac:dyDescent="0.25">
      <c r="A35" s="47" t="s">
        <v>16</v>
      </c>
      <c r="B35" s="47"/>
      <c r="C35" s="47"/>
      <c r="D35" s="47"/>
      <c r="E35" s="47"/>
    </row>
    <row r="36" spans="1:5" x14ac:dyDescent="0.25">
      <c r="A36" s="52" t="s">
        <v>12</v>
      </c>
      <c r="B36" s="52" t="s">
        <v>22</v>
      </c>
      <c r="C36" s="54" t="s">
        <v>21</v>
      </c>
      <c r="D36" s="54"/>
      <c r="E36" s="54"/>
    </row>
    <row r="37" spans="1:5" x14ac:dyDescent="0.25">
      <c r="A37" s="53"/>
      <c r="B37" s="53"/>
      <c r="C37" s="2" t="s">
        <v>3</v>
      </c>
      <c r="D37" s="2" t="s">
        <v>8</v>
      </c>
      <c r="E37" s="2" t="s">
        <v>9</v>
      </c>
    </row>
    <row r="38" spans="1:5" x14ac:dyDescent="0.25">
      <c r="A38" s="1">
        <f>MAX(A36)+1</f>
        <v>1</v>
      </c>
      <c r="B38" s="20" t="str">
        <f>B11</f>
        <v>Xã Nhân Lý cũ</v>
      </c>
      <c r="C38" s="39">
        <v>39000</v>
      </c>
      <c r="D38" s="39">
        <v>35000</v>
      </c>
      <c r="E38" s="39">
        <v>31000</v>
      </c>
    </row>
    <row r="39" spans="1:5" x14ac:dyDescent="0.25">
      <c r="A39" s="1">
        <f t="shared" ref="A39:A41" si="3">MAX(A38)+1</f>
        <v>2</v>
      </c>
      <c r="B39" s="20" t="str">
        <f>B12</f>
        <v>Xã Mai Sao cũ</v>
      </c>
      <c r="C39" s="39">
        <v>39000</v>
      </c>
      <c r="D39" s="39">
        <v>35000</v>
      </c>
      <c r="E39" s="39">
        <v>31000</v>
      </c>
    </row>
    <row r="40" spans="1:5" x14ac:dyDescent="0.25">
      <c r="A40" s="1">
        <f t="shared" si="3"/>
        <v>3</v>
      </c>
      <c r="B40" s="20" t="str">
        <f>B13</f>
        <v>Xã Bắc Thủy cũ</v>
      </c>
      <c r="C40" s="39">
        <v>36000</v>
      </c>
      <c r="D40" s="39">
        <v>32000</v>
      </c>
      <c r="E40" s="39">
        <v>30000</v>
      </c>
    </row>
    <row r="41" spans="1:5" x14ac:dyDescent="0.25">
      <c r="A41" s="1">
        <f t="shared" si="3"/>
        <v>4</v>
      </c>
      <c r="B41" s="20" t="str">
        <f>B14</f>
        <v>Xã Lâm Sơn cũ</v>
      </c>
      <c r="C41" s="39">
        <v>36000</v>
      </c>
      <c r="D41" s="39">
        <v>32000</v>
      </c>
      <c r="E41" s="39">
        <v>30000</v>
      </c>
    </row>
    <row r="42" spans="1:5" x14ac:dyDescent="0.25">
      <c r="A42" s="21"/>
      <c r="B42" s="21"/>
      <c r="C42" s="21"/>
      <c r="D42" s="21"/>
      <c r="E42" s="21"/>
    </row>
    <row r="43" spans="1:5" x14ac:dyDescent="0.25">
      <c r="A43" s="58" t="s">
        <v>15</v>
      </c>
      <c r="B43" s="58"/>
      <c r="C43" s="58"/>
      <c r="D43" s="58"/>
      <c r="E43" s="58"/>
    </row>
    <row r="44" spans="1:5" x14ac:dyDescent="0.25">
      <c r="A44" s="59" t="s">
        <v>16</v>
      </c>
      <c r="B44" s="59"/>
      <c r="C44" s="59"/>
      <c r="D44" s="59"/>
      <c r="E44" s="59"/>
    </row>
    <row r="45" spans="1:5" ht="31.5" x14ac:dyDescent="0.25">
      <c r="A45" s="2" t="s">
        <v>12</v>
      </c>
      <c r="B45" s="17" t="s">
        <v>22</v>
      </c>
      <c r="C45" s="54" t="s">
        <v>21</v>
      </c>
      <c r="D45" s="54"/>
      <c r="E45" s="54"/>
    </row>
    <row r="46" spans="1:5" x14ac:dyDescent="0.25">
      <c r="A46" s="1">
        <f>MAX(A45)+1</f>
        <v>1</v>
      </c>
      <c r="B46" s="20" t="str">
        <f>B11</f>
        <v>Xã Nhân Lý cũ</v>
      </c>
      <c r="C46" s="55">
        <v>8000</v>
      </c>
      <c r="D46" s="56"/>
      <c r="E46" s="57"/>
    </row>
    <row r="47" spans="1:5" x14ac:dyDescent="0.25">
      <c r="A47" s="1">
        <f t="shared" ref="A47:A49" si="4">MAX(A46)+1</f>
        <v>2</v>
      </c>
      <c r="B47" s="20" t="str">
        <f>B12</f>
        <v>Xã Mai Sao cũ</v>
      </c>
      <c r="C47" s="55">
        <v>8000</v>
      </c>
      <c r="D47" s="56"/>
      <c r="E47" s="57"/>
    </row>
    <row r="48" spans="1:5" x14ac:dyDescent="0.25">
      <c r="A48" s="1">
        <f t="shared" si="4"/>
        <v>3</v>
      </c>
      <c r="B48" s="20" t="str">
        <f>B13</f>
        <v>Xã Bắc Thủy cũ</v>
      </c>
      <c r="C48" s="55">
        <v>6000</v>
      </c>
      <c r="D48" s="56"/>
      <c r="E48" s="57"/>
    </row>
    <row r="49" spans="1:5" x14ac:dyDescent="0.25">
      <c r="A49" s="1">
        <f t="shared" si="4"/>
        <v>4</v>
      </c>
      <c r="B49" s="20" t="str">
        <f>B14</f>
        <v>Xã Lâm Sơn cũ</v>
      </c>
      <c r="C49" s="55">
        <v>6000</v>
      </c>
      <c r="D49" s="56"/>
      <c r="E49" s="57"/>
    </row>
  </sheetData>
  <mergeCells count="31">
    <mergeCell ref="A2:B2"/>
    <mergeCell ref="A8:E8"/>
    <mergeCell ref="A17:E17"/>
    <mergeCell ref="A26:E26"/>
    <mergeCell ref="A6:E6"/>
    <mergeCell ref="A7:E7"/>
    <mergeCell ref="A16:E16"/>
    <mergeCell ref="A25:E25"/>
    <mergeCell ref="A9:A10"/>
    <mergeCell ref="B9:B10"/>
    <mergeCell ref="C18:E18"/>
    <mergeCell ref="C9:E9"/>
    <mergeCell ref="A18:A19"/>
    <mergeCell ref="B18:B19"/>
    <mergeCell ref="A4:E4"/>
    <mergeCell ref="A5:E5"/>
    <mergeCell ref="A27:A28"/>
    <mergeCell ref="B27:B28"/>
    <mergeCell ref="C27:E27"/>
    <mergeCell ref="C49:E49"/>
    <mergeCell ref="C46:E46"/>
    <mergeCell ref="C47:E47"/>
    <mergeCell ref="A34:E34"/>
    <mergeCell ref="A43:E43"/>
    <mergeCell ref="A35:E35"/>
    <mergeCell ref="A44:E44"/>
    <mergeCell ref="C45:E45"/>
    <mergeCell ref="C36:E36"/>
    <mergeCell ref="A36:A37"/>
    <mergeCell ref="B36:B37"/>
    <mergeCell ref="C48:E48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55.1. Đất ở tại nông thôn</vt:lpstr>
      <vt:lpstr>55.2. Đất TMDV tại nông thôn</vt:lpstr>
      <vt:lpstr>55.3. Đất SXPNN tại nông thôn</vt:lpstr>
      <vt:lpstr>55.4. Đất NN</vt:lpstr>
      <vt:lpstr>'55.1. Đất ở tại nông thôn'!Print_Titles</vt:lpstr>
      <vt:lpstr>'55.2. Đất TMDV tại nông thôn'!Print_Titles</vt:lpstr>
      <vt:lpstr>'55.3. Đất SXPNN tại nông thôn'!Print_Titles</vt:lpstr>
      <vt:lpstr>'55.1. Đất ở tại nông thôn'!Vùng_In</vt:lpstr>
      <vt:lpstr>'55.2. Đất TMDV tại nông thôn'!Vùng_In</vt:lpstr>
      <vt:lpstr>'55.3. Đất SXPNN tại nông thôn'!Vùng_In</vt:lpstr>
      <vt:lpstr>'55.4.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2025-08-31T09:28:49Z</dcterms:modified>
</cp:coreProperties>
</file>